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9" i="48" l="1"/>
  <c r="H10" i="48" l="1"/>
  <c r="H7" i="48"/>
  <c r="H6" i="48"/>
  <c r="H5" i="48"/>
  <c r="H8" i="48"/>
  <c r="H4" i="48"/>
  <c r="H11" i="48" l="1"/>
  <c r="H12" i="48" s="1"/>
  <c r="K9" i="35"/>
</calcChain>
</file>

<file path=xl/sharedStrings.xml><?xml version="1.0" encoding="utf-8"?>
<sst xmlns="http://schemas.openxmlformats.org/spreadsheetml/2006/main" count="1729" uniqueCount="450">
  <si>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</si>
  <si>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</si>
  <si>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</si>
  <si>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</si>
  <si>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</si>
  <si>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</si>
  <si>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</si>
  <si>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</si>
  <si>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</si>
  <si>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</si>
  <si>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</si>
  <si>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</si>
  <si>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</si>
  <si>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</si>
  <si>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</si>
  <si>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</si>
  <si>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</si>
  <si>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</si>
  <si>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</si>
  <si>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</si>
  <si>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</si>
  <si>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</si>
  <si>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</si>
  <si>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</si>
  <si>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</si>
  <si>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</si>
  <si>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</si>
  <si>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</si>
  <si>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</si>
  <si>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</si>
  <si>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</si>
  <si>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</si>
  <si>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</si>
  <si>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</si>
  <si>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</si>
  <si>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</si>
  <si>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</si>
  <si>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</si>
  <si>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</si>
  <si>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</si>
  <si>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</si>
  <si>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</si>
  <si>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</si>
  <si>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</si>
  <si>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</si>
  <si>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</si>
  <si>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</si>
  <si>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</si>
  <si>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</si>
  <si>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</si>
  <si>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</si>
  <si>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</si>
  <si>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</si>
  <si>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</si>
  <si>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</si>
  <si>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</si>
  <si>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</si>
  <si>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</si>
  <si>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</si>
  <si>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</si>
  <si>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</si>
  <si>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</si>
  <si>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</si>
  <si>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</si>
  <si>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</si>
  <si>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</si>
  <si>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</si>
  <si>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</si>
  <si>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</si>
  <si>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</si>
  <si>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</si>
  <si>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</si>
  <si>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</si>
  <si>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</si>
  <si>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</si>
  <si>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</si>
  <si>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</si>
  <si>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</si>
  <si>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</si>
  <si>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</si>
  <si>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</si>
  <si>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</si>
  <si>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</si>
  <si>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</si>
  <si>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</si>
  <si>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</si>
  <si>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</si>
  <si>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</si>
  <si>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</si>
  <si>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</si>
  <si>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</si>
  <si>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</si>
  <si>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</si>
  <si>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</si>
  <si>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</si>
  <si>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</si>
  <si>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</si>
  <si>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</si>
  <si>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</si>
  <si>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</si>
  <si>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</si>
  <si>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</si>
  <si>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</si>
  <si>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</si>
  <si>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</si>
  <si>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</si>
  <si>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</si>
  <si>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</si>
  <si>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</si>
  <si>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</si>
  <si>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</si>
  <si>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</si>
  <si>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</si>
  <si>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</si>
  <si>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</si>
  <si>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</si>
  <si>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</si>
  <si>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</si>
  <si>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</si>
  <si>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</si>
  <si>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</si>
  <si>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</si>
  <si>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</si>
  <si>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</si>
  <si>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</si>
  <si>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</si>
  <si>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</si>
  <si>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</si>
  <si>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</si>
  <si>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</si>
  <si>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</si>
  <si>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</si>
  <si>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</si>
  <si>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</si>
  <si>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</si>
  <si>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</si>
  <si>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</si>
  <si>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</si>
  <si>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</si>
  <si>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</si>
  <si>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</si>
  <si>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</si>
  <si>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</si>
  <si>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</si>
  <si>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</si>
  <si>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</si>
  <si>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</si>
  <si>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</si>
  <si>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</si>
  <si>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</si>
  <si>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</si>
  <si>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</si>
  <si>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</si>
  <si>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</si>
  <si>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</si>
  <si>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</si>
  <si>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</si>
  <si>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</si>
  <si>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</si>
  <si>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</si>
  <si>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</si>
  <si>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</si>
  <si>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</si>
  <si>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</si>
  <si>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</si>
  <si>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</si>
  <si>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</si>
  <si>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</si>
  <si>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</si>
  <si>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</si>
  <si>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</si>
  <si>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</si>
  <si>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</si>
  <si>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</si>
  <si>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</si>
  <si>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</si>
  <si>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</si>
  <si>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</si>
  <si>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</si>
  <si>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</si>
  <si>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</si>
  <si>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</si>
  <si>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</si>
  <si>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</si>
  <si>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</si>
  <si>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</si>
  <si>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</si>
  <si>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</si>
  <si>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</si>
  <si>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</si>
  <si>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</si>
  <si>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</si>
  <si>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</si>
  <si>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</si>
  <si>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</si>
  <si>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</si>
  <si>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</si>
  <si>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</si>
  <si>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</si>
  <si>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</si>
  <si>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</si>
  <si>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</si>
  <si>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</si>
  <si>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</si>
  <si>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</si>
  <si>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</si>
  <si>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</si>
  <si>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</si>
  <si>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</si>
  <si>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</si>
  <si>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</si>
  <si>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</si>
  <si>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</si>
  <si>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</si>
  <si>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</si>
  <si>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</si>
  <si>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</si>
  <si>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</si>
  <si>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</si>
  <si>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</si>
  <si>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</si>
  <si>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</si>
  <si>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</si>
  <si>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</si>
  <si>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</si>
  <si>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</si>
  <si>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</si>
  <si>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</si>
  <si>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</si>
  <si>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</si>
  <si>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</si>
  <si>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</si>
  <si>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</si>
  <si>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</si>
  <si>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</si>
  <si>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</si>
  <si>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</si>
  <si>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</si>
  <si>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</si>
  <si>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</si>
  <si>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</si>
  <si>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</si>
  <si>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</si>
  <si>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</si>
  <si>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</si>
  <si>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</si>
  <si>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</si>
  <si>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</si>
  <si>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</si>
  <si>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</si>
  <si>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</si>
  <si>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</si>
  <si>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</si>
  <si>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</si>
  <si>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</si>
  <si>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</si>
  <si>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</si>
  <si>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</si>
  <si>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</si>
  <si>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</si>
  <si>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</si>
  <si>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</si>
  <si>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</si>
  <si>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</si>
  <si>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</si>
  <si>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</si>
  <si>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</si>
  <si>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</si>
  <si>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</si>
  <si>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</si>
  <si>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</si>
  <si>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</si>
  <si>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</si>
  <si>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</si>
  <si>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</si>
  <si>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</si>
  <si>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</si>
  <si>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</si>
  <si>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</si>
  <si>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</si>
  <si>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</si>
  <si>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</si>
  <si>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</si>
  <si>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</si>
  <si>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</si>
  <si>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</si>
  <si>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</si>
  <si>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</si>
  <si>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</si>
  <si>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</si>
  <si>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</si>
  <si>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</si>
  <si>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</si>
  <si>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</si>
  <si>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</si>
  <si>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</si>
  <si>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</si>
  <si>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</si>
  <si>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</si>
  <si>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</si>
  <si>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</si>
  <si>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</si>
  <si>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</si>
  <si>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</si>
  <si>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</si>
  <si>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</si>
  <si>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</si>
  <si>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</si>
  <si>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</si>
  <si>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</si>
  <si>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</si>
  <si>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</si>
  <si>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</si>
  <si>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</si>
  <si>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</si>
  <si>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</si>
  <si>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</si>
  <si>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</si>
  <si>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</si>
  <si>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</si>
  <si>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</si>
  <si>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</si>
  <si>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</si>
  <si>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</si>
  <si>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</si>
  <si>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</si>
  <si>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</si>
  <si>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</si>
  <si>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</si>
  <si>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</si>
  <si>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</si>
  <si>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</si>
  <si>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</si>
  <si>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</si>
  <si>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</si>
  <si>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</si>
  <si>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</si>
  <si>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</si>
  <si>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</si>
  <si>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</si>
  <si>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</si>
  <si>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</si>
  <si>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</si>
  <si>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</si>
  <si>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</si>
  <si>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</si>
  <si>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</si>
  <si>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</si>
  <si>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</si>
  <si>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</si>
  <si>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</si>
  <si>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</si>
  <si>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</si>
  <si>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</si>
  <si>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</si>
  <si>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</si>
  <si>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</si>
  <si>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</si>
  <si>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</si>
  <si>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</si>
  <si>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</si>
  <si>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</si>
  <si>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</si>
  <si>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</si>
  <si>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</si>
  <si>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</si>
  <si>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</si>
  <si>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</si>
  <si>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</si>
  <si>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</si>
  <si>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</si>
  <si>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</si>
  <si>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</si>
  <si>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</si>
  <si>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</si>
  <si>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</si>
  <si>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</si>
  <si>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</si>
  <si>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</si>
  <si>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</si>
  <si>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</si>
  <si>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</si>
  <si>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</si>
  <si>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</si>
  <si>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</si>
  <si>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</si>
  <si>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</si>
  <si>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</si>
  <si>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</si>
  <si>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</si>
  <si>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</si>
  <si>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</si>
  <si>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</si>
  <si>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</si>
  <si>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</si>
  <si>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</si>
  <si>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</si>
  <si>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</si>
  <si>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</si>
  <si>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</si>
  <si>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</si>
  <si>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</si>
  <si>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</si>
  <si>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</si>
  <si>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</si>
  <si>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</si>
  <si>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</si>
  <si>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</si>
  <si>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</si>
  <si>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t xml:space="preserve">если пользователь  встал в ячейку по расчетной суммовой колонке (например, Стоимость (начало/конец)), то в нижней половине окна документа отражается расшифровка: набор тех счетов л/счетов, с которых собирались данные 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</si>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</sst>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13</xdr:row>
      <xdr:rowOff>9525</xdr:rowOff>
    </xdr:from>
    <xdr:to>
      <xdr:col>5</xdr:col>
      <xdr:colOff>9526</xdr:colOff>
      <xdr:row>30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G205" sqref="G205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9" t="s">
        <v>418</v>
      </c>
      <c r="B2" s="190"/>
      <c r="C2" s="190"/>
      <c r="D2" s="190"/>
      <c r="E2" s="190"/>
      <c r="F2" s="190"/>
      <c r="G2" s="190"/>
      <c r="H2" s="191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409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428</v>
      </c>
      <c r="E5" s="118" t="s">
        <v>429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427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2" t="s">
        <v>417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3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3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3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3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3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3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3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3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3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419</v>
      </c>
      <c r="F17" s="161" t="s">
        <v>184</v>
      </c>
      <c r="G17" s="161" t="s">
        <v>142</v>
      </c>
      <c r="H17" s="18" t="s">
        <v>420</v>
      </c>
      <c r="I17" s="124" t="s">
        <v>421</v>
      </c>
      <c r="J17" s="193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4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5" t="s">
        <v>416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6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6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7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6" t="s">
        <v>412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7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7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7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7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7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7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8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422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422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422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422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422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422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422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422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423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423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423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424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424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424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424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425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426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426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426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426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426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426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426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426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426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426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426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426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426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5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6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7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5" t="s">
        <v>413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7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407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5" t="s">
        <v>410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408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7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406</v>
      </c>
      <c r="G171" s="129" t="s">
        <v>406</v>
      </c>
      <c r="H171" s="129" t="s">
        <v>406</v>
      </c>
      <c r="I171" s="129" t="s">
        <v>406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4" t="s">
        <v>414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5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5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5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5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5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5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415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403</v>
      </c>
      <c r="G182" s="128" t="s">
        <v>403</v>
      </c>
      <c r="H182" s="128" t="s">
        <v>403</v>
      </c>
      <c r="I182" s="128" t="s">
        <v>403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402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404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410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405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411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444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5" sqref="A15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433</v>
      </c>
    </row>
    <row r="4" spans="1:1" x14ac:dyDescent="0.25">
      <c r="A4" s="183" t="s">
        <v>434</v>
      </c>
    </row>
    <row r="5" spans="1:1" x14ac:dyDescent="0.25">
      <c r="A5" t="s">
        <v>441</v>
      </c>
    </row>
    <row r="7" spans="1:1" x14ac:dyDescent="0.25">
      <c r="A7" s="181" t="s">
        <v>449</v>
      </c>
    </row>
    <row r="8" spans="1:1" x14ac:dyDescent="0.25">
      <c r="A8" s="176" t="s">
        <v>438</v>
      </c>
    </row>
    <row r="9" spans="1:1" x14ac:dyDescent="0.25">
      <c r="A9" s="9" t="s">
        <v>440</v>
      </c>
    </row>
    <row r="11" spans="1:1" x14ac:dyDescent="0.25">
      <c r="A11" s="181" t="s">
        <v>448</v>
      </c>
    </row>
    <row r="12" spans="1:1" x14ac:dyDescent="0.25">
      <c r="A12" s="176" t="s">
        <v>439</v>
      </c>
    </row>
    <row r="13" spans="1:1" x14ac:dyDescent="0.25">
      <c r="A13" s="9" t="s">
        <v>440</v>
      </c>
    </row>
    <row r="14" spans="1:1" s="9" customFormat="1" x14ac:dyDescent="0.25"/>
    <row r="16" spans="1:1" x14ac:dyDescent="0.25">
      <c r="A16" s="182" t="s">
        <v>442</v>
      </c>
    </row>
    <row r="17" spans="1:1" x14ac:dyDescent="0.25">
      <c r="A17" t="s">
        <v>443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F5" sqref="F5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445</v>
      </c>
      <c r="J1" s="1"/>
      <c r="K1" s="20"/>
    </row>
    <row r="2" spans="1:17" ht="15" customHeight="1" x14ac:dyDescent="0.25">
      <c r="A2" s="201" t="s">
        <v>0</v>
      </c>
      <c r="B2" s="203" t="s">
        <v>213</v>
      </c>
      <c r="C2" s="203"/>
      <c r="D2" s="204" t="s">
        <v>399</v>
      </c>
      <c r="E2" s="206" t="s">
        <v>447</v>
      </c>
      <c r="F2" s="198" t="s">
        <v>214</v>
      </c>
      <c r="G2" s="199"/>
      <c r="H2" s="199"/>
      <c r="I2" s="199"/>
      <c r="J2" s="200"/>
      <c r="K2" s="212" t="s">
        <v>215</v>
      </c>
      <c r="L2" s="213"/>
      <c r="M2" s="213"/>
      <c r="N2" s="213"/>
      <c r="O2" s="214"/>
      <c r="P2" s="201" t="s">
        <v>435</v>
      </c>
      <c r="Q2" s="201" t="s">
        <v>436</v>
      </c>
    </row>
    <row r="3" spans="1:17" ht="24.75" customHeight="1" x14ac:dyDescent="0.25">
      <c r="A3" s="202"/>
      <c r="B3" s="46" t="s">
        <v>216</v>
      </c>
      <c r="C3" s="46" t="s">
        <v>217</v>
      </c>
      <c r="D3" s="205"/>
      <c r="E3" s="207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202"/>
      <c r="Q3" s="202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446</v>
      </c>
      <c r="F5" s="108" t="s">
        <v>430</v>
      </c>
      <c r="G5" s="108" t="s">
        <v>253</v>
      </c>
      <c r="H5" s="108" t="s">
        <v>431</v>
      </c>
      <c r="I5" s="108" t="s">
        <v>361</v>
      </c>
      <c r="J5" s="108" t="s">
        <v>250</v>
      </c>
      <c r="K5" s="208" t="s">
        <v>251</v>
      </c>
      <c r="L5" s="208"/>
      <c r="M5" s="208"/>
      <c r="N5" s="208"/>
      <c r="O5" s="108" t="s">
        <v>252</v>
      </c>
      <c r="P5" s="180" t="s">
        <v>437</v>
      </c>
      <c r="Q5" s="104" t="s">
        <v>437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446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208" t="s">
        <v>251</v>
      </c>
      <c r="L6" s="208"/>
      <c r="M6" s="208"/>
      <c r="N6" s="208"/>
      <c r="O6" s="108" t="s">
        <v>252</v>
      </c>
      <c r="P6" s="180" t="s">
        <v>437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446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208" t="s">
        <v>251</v>
      </c>
      <c r="L7" s="208"/>
      <c r="M7" s="208"/>
      <c r="N7" s="208"/>
      <c r="O7" s="108" t="s">
        <v>252</v>
      </c>
      <c r="P7" s="180" t="s">
        <v>437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400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208" t="s">
        <v>251</v>
      </c>
      <c r="L8" s="208"/>
      <c r="M8" s="208"/>
      <c r="N8" s="208"/>
      <c r="O8" s="108" t="s">
        <v>252</v>
      </c>
      <c r="P8" s="180" t="s">
        <v>437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446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9" t="s">
        <v>16</v>
      </c>
      <c r="L9" s="210"/>
      <c r="M9" s="210"/>
      <c r="N9" s="211"/>
      <c r="O9" s="108" t="s">
        <v>252</v>
      </c>
      <c r="P9" s="180" t="s">
        <v>437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446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9" t="s">
        <v>16</v>
      </c>
      <c r="L10" s="210"/>
      <c r="M10" s="210"/>
      <c r="N10" s="211"/>
      <c r="O10" s="108" t="s">
        <v>16</v>
      </c>
      <c r="P10" s="180" t="s">
        <v>437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446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208" t="s">
        <v>251</v>
      </c>
      <c r="L11" s="208"/>
      <c r="M11" s="208"/>
      <c r="N11" s="208"/>
      <c r="O11" s="108" t="s">
        <v>252</v>
      </c>
      <c r="P11" s="180" t="s">
        <v>437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446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9" t="s">
        <v>16</v>
      </c>
      <c r="L12" s="210"/>
      <c r="M12" s="210"/>
      <c r="N12" s="211"/>
      <c r="O12" s="108" t="s">
        <v>16</v>
      </c>
      <c r="P12" s="180" t="s">
        <v>437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446</v>
      </c>
      <c r="F13" s="108" t="s">
        <v>432</v>
      </c>
      <c r="G13" s="108" t="s">
        <v>16</v>
      </c>
      <c r="H13" s="108" t="s">
        <v>349</v>
      </c>
      <c r="I13" s="110" t="s">
        <v>401</v>
      </c>
      <c r="J13" s="108" t="s">
        <v>250</v>
      </c>
      <c r="K13" s="208" t="s">
        <v>251</v>
      </c>
      <c r="L13" s="208"/>
      <c r="M13" s="208"/>
      <c r="N13" s="208"/>
      <c r="O13" s="108" t="s">
        <v>252</v>
      </c>
      <c r="P13" s="180" t="s">
        <v>437</v>
      </c>
    </row>
  </sheetData>
  <mergeCells count="17"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  <mergeCell ref="F2:J2"/>
    <mergeCell ref="A2:A3"/>
    <mergeCell ref="B2:C2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>
      <selection activeCell="D6" sqref="D6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6" t="s">
        <v>289</v>
      </c>
      <c r="B3" s="21" t="s">
        <v>243</v>
      </c>
      <c r="D3" s="217" t="s">
        <v>336</v>
      </c>
      <c r="E3" s="22" t="s">
        <v>244</v>
      </c>
      <c r="F3" s="218" t="s">
        <v>245</v>
      </c>
      <c r="G3" s="25" t="s">
        <v>248</v>
      </c>
      <c r="H3" s="219" t="s">
        <v>247</v>
      </c>
      <c r="J3" s="217" t="s">
        <v>285</v>
      </c>
      <c r="K3" s="25" t="s">
        <v>248</v>
      </c>
      <c r="L3" s="215"/>
      <c r="N3" s="30"/>
      <c r="O3" s="30"/>
      <c r="P3" s="95"/>
      <c r="Q3" s="30"/>
      <c r="R3" s="96"/>
      <c r="S3" s="9" t="s">
        <v>284</v>
      </c>
    </row>
    <row r="4" spans="1:19" x14ac:dyDescent="0.25">
      <c r="A4" s="216"/>
      <c r="B4" s="23" t="s">
        <v>246</v>
      </c>
      <c r="D4" s="217"/>
      <c r="E4" s="24" t="s">
        <v>289</v>
      </c>
      <c r="F4" s="218"/>
      <c r="G4" s="39" t="s">
        <v>246</v>
      </c>
      <c r="H4" s="219"/>
      <c r="J4" s="217"/>
      <c r="K4" s="39" t="s">
        <v>246</v>
      </c>
      <c r="L4" s="215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"/>
  <sheetViews>
    <sheetView workbookViewId="0">
      <pane ySplit="3" topLeftCell="A4" activePane="bottomLeft" state="frozen"/>
      <selection pane="bottomLeft" activeCell="G22" sqref="G22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87" t="s">
        <v>374</v>
      </c>
      <c r="B1" s="88">
        <v>90</v>
      </c>
      <c r="I1" s="29"/>
    </row>
    <row r="2" spans="1:9" s="30" customFormat="1" x14ac:dyDescent="0.25">
      <c r="A2" s="89"/>
      <c r="B2" s="90"/>
      <c r="I2" s="31"/>
    </row>
    <row r="3" spans="1:9" x14ac:dyDescent="0.25">
      <c r="A3" s="66" t="s">
        <v>382</v>
      </c>
      <c r="B3" s="66" t="s">
        <v>383</v>
      </c>
      <c r="C3" s="66" t="s">
        <v>387</v>
      </c>
      <c r="D3" s="66" t="s">
        <v>366</v>
      </c>
      <c r="E3" s="66" t="s">
        <v>381</v>
      </c>
      <c r="F3" s="66" t="s">
        <v>377</v>
      </c>
      <c r="G3" s="66" t="s">
        <v>379</v>
      </c>
      <c r="H3" s="61" t="s">
        <v>386</v>
      </c>
      <c r="I3"/>
    </row>
    <row r="4" spans="1:9" x14ac:dyDescent="0.25">
      <c r="A4" s="67">
        <v>54362696</v>
      </c>
      <c r="B4" s="68">
        <v>0</v>
      </c>
      <c r="C4" s="68">
        <v>0</v>
      </c>
      <c r="D4" s="69" t="s">
        <v>367</v>
      </c>
      <c r="E4" s="68">
        <v>90</v>
      </c>
      <c r="F4" s="68" t="s">
        <v>375</v>
      </c>
      <c r="G4" s="70"/>
      <c r="H4" s="71">
        <f>A4*E4</f>
        <v>4892642640</v>
      </c>
      <c r="I4"/>
    </row>
    <row r="5" spans="1:9" x14ac:dyDescent="0.25">
      <c r="A5" s="68"/>
      <c r="B5" s="68">
        <v>0</v>
      </c>
      <c r="C5" s="72">
        <v>2400000</v>
      </c>
      <c r="D5" s="73" t="s">
        <v>368</v>
      </c>
      <c r="E5" s="68">
        <v>70</v>
      </c>
      <c r="F5" s="68" t="s">
        <v>369</v>
      </c>
      <c r="G5" s="74" t="s">
        <v>370</v>
      </c>
      <c r="H5" s="71">
        <f>C5*E5*(-1)</f>
        <v>-168000000</v>
      </c>
      <c r="I5"/>
    </row>
    <row r="6" spans="1:9" x14ac:dyDescent="0.25">
      <c r="A6" s="68"/>
      <c r="B6" s="68">
        <v>0</v>
      </c>
      <c r="C6" s="75">
        <v>72360</v>
      </c>
      <c r="D6" s="73" t="s">
        <v>371</v>
      </c>
      <c r="E6" s="68">
        <v>70</v>
      </c>
      <c r="F6" s="68" t="s">
        <v>369</v>
      </c>
      <c r="G6" s="74"/>
      <c r="H6" s="71">
        <f>C6*E6*(-1)</f>
        <v>-5065200</v>
      </c>
      <c r="I6"/>
    </row>
    <row r="7" spans="1:9" x14ac:dyDescent="0.25">
      <c r="A7" s="68"/>
      <c r="B7" s="68">
        <v>0</v>
      </c>
      <c r="C7" s="76">
        <v>121067.93</v>
      </c>
      <c r="D7" s="73" t="s">
        <v>372</v>
      </c>
      <c r="E7" s="68">
        <v>70</v>
      </c>
      <c r="F7" s="68" t="s">
        <v>369</v>
      </c>
      <c r="G7" s="74"/>
      <c r="H7" s="71">
        <f>C7*E7*(-1)</f>
        <v>-8474755.0999999996</v>
      </c>
      <c r="I7"/>
    </row>
    <row r="8" spans="1:9" x14ac:dyDescent="0.25">
      <c r="A8" s="68"/>
      <c r="B8" s="75">
        <v>53470.3</v>
      </c>
      <c r="C8" s="68">
        <v>0</v>
      </c>
      <c r="D8" s="73" t="s">
        <v>333</v>
      </c>
      <c r="E8" s="68">
        <v>70</v>
      </c>
      <c r="F8" s="68" t="s">
        <v>369</v>
      </c>
      <c r="G8" s="74"/>
      <c r="H8" s="71">
        <f>B8*E8</f>
        <v>3742921</v>
      </c>
      <c r="I8"/>
    </row>
    <row r="9" spans="1:9" s="9" customFormat="1" x14ac:dyDescent="0.25">
      <c r="A9" s="62"/>
      <c r="B9" s="84">
        <v>0</v>
      </c>
      <c r="C9" s="86">
        <v>500.62</v>
      </c>
      <c r="D9" s="73" t="s">
        <v>255</v>
      </c>
      <c r="E9" s="68">
        <v>70</v>
      </c>
      <c r="F9" s="68" t="s">
        <v>369</v>
      </c>
      <c r="G9" s="85" t="s">
        <v>385</v>
      </c>
      <c r="H9" s="71">
        <f>C9*(-70)</f>
        <v>-35043.4</v>
      </c>
    </row>
    <row r="10" spans="1:9" ht="13.5" customHeight="1" x14ac:dyDescent="0.25">
      <c r="A10" s="62"/>
      <c r="B10" s="62">
        <v>0</v>
      </c>
      <c r="C10" s="63">
        <v>1600340</v>
      </c>
      <c r="D10" s="64" t="s">
        <v>378</v>
      </c>
      <c r="E10" s="65">
        <v>55</v>
      </c>
      <c r="F10" s="62" t="s">
        <v>373</v>
      </c>
      <c r="G10" s="77" t="s">
        <v>260</v>
      </c>
      <c r="H10" s="71">
        <f>C10*E10*(-1)</f>
        <v>-88018700</v>
      </c>
      <c r="I10"/>
    </row>
    <row r="11" spans="1:9" s="32" customFormat="1" ht="20.25" customHeight="1" x14ac:dyDescent="0.25">
      <c r="A11" s="220" t="s">
        <v>376</v>
      </c>
      <c r="B11" s="224" t="s">
        <v>388</v>
      </c>
      <c r="C11" s="225"/>
      <c r="D11" s="222"/>
      <c r="E11" s="220" t="s">
        <v>380</v>
      </c>
      <c r="F11" s="78"/>
      <c r="G11" s="80" t="s">
        <v>254</v>
      </c>
      <c r="H11" s="82">
        <f>SUM(H4:H10)</f>
        <v>4626791862.5</v>
      </c>
    </row>
    <row r="12" spans="1:9" s="32" customFormat="1" ht="135" customHeight="1" x14ac:dyDescent="0.25">
      <c r="A12" s="221"/>
      <c r="B12" s="226"/>
      <c r="C12" s="227"/>
      <c r="D12" s="223"/>
      <c r="E12" s="221"/>
      <c r="F12" s="79"/>
      <c r="G12" s="81" t="s">
        <v>384</v>
      </c>
      <c r="H12" s="83">
        <f>H11/90</f>
        <v>51408798.472222224</v>
      </c>
    </row>
    <row r="23" spans="8:8" x14ac:dyDescent="0.25">
      <c r="H23" s="29"/>
    </row>
  </sheetData>
  <mergeCells count="4">
    <mergeCell ref="E11:E12"/>
    <mergeCell ref="D11:D12"/>
    <mergeCell ref="B11:C12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2021-04-29T12:36:40Z</dcterms:modified>
</cp:coreProperties>
</file>